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35" windowHeight="8925" activeTab="0"/>
  </bookViews>
  <sheets>
    <sheet name="Таб.2.1" sheetId="1" r:id="rId1"/>
  </sheets>
  <definedNames/>
  <calcPr fullCalcOnLoad="1"/>
</workbook>
</file>

<file path=xl/sharedStrings.xml><?xml version="1.0" encoding="utf-8"?>
<sst xmlns="http://schemas.openxmlformats.org/spreadsheetml/2006/main" count="101" uniqueCount="94">
  <si>
    <t>в том числе:</t>
  </si>
  <si>
    <t>Всего, руб.</t>
  </si>
  <si>
    <t>В том числе</t>
  </si>
  <si>
    <t>Субсидия на выполнение государственного задания</t>
  </si>
  <si>
    <t>Наименование  показателя</t>
  </si>
  <si>
    <t>Код по бюджетной классификации операций сектора государственного управления/ региональной классификации</t>
  </si>
  <si>
    <t>Субсидии на иные цели</t>
  </si>
  <si>
    <r>
      <t xml:space="preserve">Безвозмездные поступления </t>
    </r>
    <r>
      <rPr>
        <i/>
        <sz val="10"/>
        <rFont val="Times New Roman"/>
        <family val="1"/>
      </rPr>
      <t>(добровольные пожертвования, целевые взносы от юридических и физических лиц)</t>
    </r>
  </si>
  <si>
    <t>Выплаты (расходы), всего: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</si>
  <si>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</si>
  <si>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</si>
  <si>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</si>
  <si>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</si>
  <si>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</si>
  <si>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</si>
  <si>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</si>
  <si>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</si>
  <si>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</si>
  <si>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</si>
  <si>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</si>
  <si>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</si>
  <si>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Проведение периодических медицинских осмотров</t>
  </si>
  <si>
    <t>226/2261</t>
  </si>
  <si>
    <t>Услуги охраны</t>
  </si>
  <si>
    <t>226/2263</t>
  </si>
  <si>
    <t>Прочие расходы, всего:</t>
  </si>
  <si>
    <t>Налоги и сборы, всего</t>
  </si>
  <si>
    <t>Налог на имущество</t>
  </si>
  <si>
    <t>290/2901</t>
  </si>
  <si>
    <t>Налог на землю</t>
  </si>
  <si>
    <t>290/2902</t>
  </si>
  <si>
    <t>Транспортный налог</t>
  </si>
  <si>
    <t>290/2903</t>
  </si>
  <si>
    <t>Налог на прибыль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</si>
  <si>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</si>
  <si>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</si>
  <si>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</si>
  <si>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Медикаменты, перевязочные средства и прочие лечебные расходы</t>
  </si>
  <si>
    <t>340/341</t>
  </si>
  <si>
    <t>Продукты питания</t>
  </si>
  <si>
    <t>340/342</t>
  </si>
  <si>
    <t>Оплата горюче-смазочных материалов</t>
  </si>
  <si>
    <t>340/343</t>
  </si>
  <si>
    <t>Оплата котельно-печного топлива</t>
  </si>
  <si>
    <t>340/344</t>
  </si>
  <si>
    <t>Прочие расходы не отнесенные к 341-344</t>
  </si>
  <si>
    <t>340/345</t>
  </si>
  <si>
    <t>Заработная плата педагогических работников</t>
  </si>
  <si>
    <t>211/21006</t>
  </si>
  <si>
    <t>Заработная плата врачей</t>
  </si>
  <si>
    <t>211/21007</t>
  </si>
  <si>
    <t>Заработная плата среднего медицинского персонала</t>
  </si>
  <si>
    <t>211/21008</t>
  </si>
  <si>
    <t>Заработная плата младшего медицинского персонала</t>
  </si>
  <si>
    <t>211/21009</t>
  </si>
  <si>
    <t>Заработная плата социальных работников</t>
  </si>
  <si>
    <t>211/21011</t>
  </si>
  <si>
    <t>Заработная плата руководителей и их заместиьтелей</t>
  </si>
  <si>
    <t>211/21012</t>
  </si>
  <si>
    <t>Заработная плата прочих работников учреждения</t>
  </si>
  <si>
    <t>211/21013</t>
  </si>
  <si>
    <t>Начисления на выплаты по оплате труда педагогических работников</t>
  </si>
  <si>
    <t>213/21006</t>
  </si>
  <si>
    <t>213/21007</t>
  </si>
  <si>
    <t>Начисления на выплаты по оплате труда  врачей</t>
  </si>
  <si>
    <t>Начисления на выплаты по оплате труда среднего медицинского персонала</t>
  </si>
  <si>
    <t>213/21008</t>
  </si>
  <si>
    <t>Начисления на выплаты по оплате труда младшего медицинского персонала</t>
  </si>
  <si>
    <t>213/21009</t>
  </si>
  <si>
    <t>Начисления на выплаты по оплате труда социальных работников</t>
  </si>
  <si>
    <t>Начисления на выплаты по оплате труда руководителей и их заместиьтелей</t>
  </si>
  <si>
    <t>Начисления на выплаты по оплате труда прочих работников учреждения</t>
  </si>
  <si>
    <t>213/21013</t>
  </si>
  <si>
    <t>213/21012</t>
  </si>
  <si>
    <t>213/21011</t>
  </si>
  <si>
    <t>Прочие ( расшифровать)</t>
  </si>
  <si>
    <t>Конкурсная экономия</t>
  </si>
  <si>
    <t>$</t>
  </si>
  <si>
    <t>Средства, полученные от сдачи в аренду имущества</t>
  </si>
  <si>
    <t>2.2. Показатели по выплатам (расходам) учреждения.</t>
  </si>
  <si>
    <t>Плата за негативное воздействие на окружающую среду</t>
  </si>
  <si>
    <r>
      <t xml:space="preserve">Средства, полученные от платы за предоставление социальных услуг при </t>
    </r>
    <r>
      <rPr>
        <b/>
        <sz val="10"/>
        <rFont val="Times New Roman"/>
        <family val="1"/>
      </rPr>
      <t xml:space="preserve">стационарном обслуживании </t>
    </r>
    <r>
      <rPr>
        <sz val="10"/>
        <rFont val="Times New Roman"/>
        <family val="1"/>
      </rPr>
      <t>граждан</t>
    </r>
  </si>
  <si>
    <r>
      <t xml:space="preserve">Средства, полученные от платы за предоставление социальных услуг при  обслуживании граждан </t>
    </r>
    <r>
      <rPr>
        <b/>
        <sz val="10"/>
        <rFont val="Times New Roman"/>
        <family val="1"/>
      </rPr>
      <t>на дому</t>
    </r>
  </si>
  <si>
    <r>
      <t xml:space="preserve"> Средства, полученные от </t>
    </r>
    <r>
      <rPr>
        <b/>
        <sz val="10"/>
        <rFont val="Times New Roman"/>
        <family val="1"/>
      </rPr>
      <t xml:space="preserve">реализации </t>
    </r>
    <r>
      <rPr>
        <sz val="10"/>
        <rFont val="Times New Roman"/>
        <family val="1"/>
      </rPr>
      <t>коммунальных услуг</t>
    </r>
  </si>
  <si>
    <r>
      <t xml:space="preserve">Средства, полученные от </t>
    </r>
    <r>
      <rPr>
        <b/>
        <sz val="10"/>
        <rFont val="Times New Roman"/>
        <family val="1"/>
      </rPr>
      <t xml:space="preserve">возмещения </t>
    </r>
    <r>
      <rPr>
        <sz val="10"/>
        <rFont val="Times New Roman"/>
        <family val="1"/>
      </rPr>
      <t>комунальных расходов</t>
    </r>
  </si>
  <si>
    <r>
      <t xml:space="preserve">Средства, полученные от структурных подразделений </t>
    </r>
    <r>
      <rPr>
        <b/>
        <sz val="10"/>
        <rFont val="Times New Roman"/>
        <family val="1"/>
      </rPr>
      <t>(деятельность подсобного хозяйства)</t>
    </r>
  </si>
  <si>
    <t>Средства, полученные  от оказания платных услуг (работ) иной приносящей доход деятельности</t>
  </si>
  <si>
    <t>Средства, полученные полученные от реализации материальных запасов, в том числе лома и макулатуры</t>
  </si>
  <si>
    <t>Средства, полученныеот Пенсионного Фонда РФ, Фонда социального страхования РФ</t>
  </si>
  <si>
    <r>
      <t>Средства, полученные от обеспечения контрактов</t>
    </r>
    <r>
      <rPr>
        <b/>
        <sz val="10"/>
        <rFont val="Times New Roman"/>
        <family val="1"/>
      </rPr>
      <t xml:space="preserve"> (код дохода 140)</t>
    </r>
  </si>
  <si>
    <t>Таблица 2.1</t>
  </si>
  <si>
    <t>Средства во временном распоряжении</t>
  </si>
  <si>
    <t>Прочие (госпошлина за технический осмотр)</t>
  </si>
  <si>
    <t>СОГБУ ДЦ СПСиД "Солнышко"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</si>
</sst>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right" wrapText="1"/>
      <protection/>
    </xf>
    <xf numFmtId="4" fontId="1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4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4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 applyProtection="1">
      <alignment horizontal="right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Alignment="1">
      <alignment/>
    </xf>
    <xf numFmtId="4" fontId="2" fillId="33" borderId="10" xfId="0" applyNumberFormat="1" applyFont="1" applyFill="1" applyBorder="1" applyAlignment="1" applyProtection="1">
      <alignment horizontal="right" wrapText="1"/>
      <protection/>
    </xf>
    <xf numFmtId="0" fontId="7" fillId="0" borderId="0" xfId="0" applyFont="1" applyFill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="80" zoomScaleSheetLayoutView="80" zoomScalePageLayoutView="0" workbookViewId="0" topLeftCell="A1">
      <selection activeCell="D72" sqref="D72"/>
    </sheetView>
  </sheetViews>
  <sheetFormatPr defaultColWidth="9.00390625" defaultRowHeight="12.75"/>
  <cols>
    <col min="1" max="1" width="26.00390625" style="12" customWidth="1"/>
    <col min="2" max="2" width="13.25390625" style="12" customWidth="1"/>
    <col min="3" max="3" width="13.75390625" style="17" customWidth="1"/>
    <col min="4" max="4" width="13.375" style="17" customWidth="1"/>
    <col min="5" max="5" width="12.25390625" style="17" customWidth="1"/>
    <col min="6" max="6" width="16.25390625" style="17" customWidth="1"/>
    <col min="7" max="7" width="14.75390625" style="17" customWidth="1"/>
    <col min="8" max="9" width="14.125" style="17" customWidth="1"/>
    <col min="10" max="10" width="14.00390625" style="17" customWidth="1"/>
    <col min="11" max="11" width="15.625" style="17" customWidth="1"/>
    <col min="12" max="12" width="11.75390625" style="17" customWidth="1"/>
    <col min="13" max="13" width="13.25390625" style="17" customWidth="1"/>
    <col min="14" max="14" width="10.875" style="17" customWidth="1"/>
    <col min="15" max="15" width="11.125" style="17" customWidth="1"/>
    <col min="16" max="16" width="14.125" style="17" customWidth="1"/>
    <col min="17" max="17" width="12.375" style="12" bestFit="1" customWidth="1"/>
    <col min="18" max="16384" width="9.125" style="12" customWidth="1"/>
  </cols>
  <sheetData>
    <row r="1" spans="1:14" ht="15.75">
      <c r="A1" s="12" t="s">
        <v>93</v>
      </c>
      <c r="N1" s="21" t="s">
        <v>90</v>
      </c>
    </row>
    <row r="2" spans="2:16" ht="15.75">
      <c r="B2" s="23" t="s">
        <v>79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4" spans="1:16" ht="12.75">
      <c r="A4" s="24" t="s">
        <v>4</v>
      </c>
      <c r="B4" s="24" t="s">
        <v>5</v>
      </c>
      <c r="C4" s="25" t="s">
        <v>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7" ht="180.75" customHeight="1">
      <c r="A5" s="24"/>
      <c r="B5" s="24"/>
      <c r="C5" s="1" t="s">
        <v>1</v>
      </c>
      <c r="D5" s="1" t="s">
        <v>3</v>
      </c>
      <c r="E5" s="1" t="s">
        <v>6</v>
      </c>
      <c r="F5" s="20" t="s">
        <v>81</v>
      </c>
      <c r="G5" s="20" t="s">
        <v>82</v>
      </c>
      <c r="H5" s="1" t="s">
        <v>83</v>
      </c>
      <c r="I5" s="1" t="s">
        <v>84</v>
      </c>
      <c r="J5" s="1" t="s">
        <v>85</v>
      </c>
      <c r="K5" s="1" t="s">
        <v>86</v>
      </c>
      <c r="L5" s="1" t="s">
        <v>78</v>
      </c>
      <c r="M5" s="1" t="s">
        <v>87</v>
      </c>
      <c r="N5" s="1" t="s">
        <v>88</v>
      </c>
      <c r="O5" s="1" t="s">
        <v>7</v>
      </c>
      <c r="P5" s="1" t="s">
        <v>89</v>
      </c>
      <c r="Q5" s="13"/>
    </row>
    <row r="6" spans="1:17" s="15" customFormat="1" ht="12.75">
      <c r="A6" s="2" t="s">
        <v>8</v>
      </c>
      <c r="B6" s="3"/>
      <c r="C6" s="4">
        <f>D6+E6+F6+G6+H6+I6+J6+K6+L6+M6+N6+O6+P6</f>
        <v>14086045.67</v>
      </c>
      <c r="D6" s="4">
        <f aca="true" t="shared" si="0" ref="D6:P6">D8+D18+D27+D51+D38+D61</f>
        <v>12758677.6</v>
      </c>
      <c r="E6" s="4">
        <f t="shared" si="0"/>
        <v>1287680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12119.69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 t="shared" si="0"/>
        <v>0</v>
      </c>
      <c r="P6" s="4">
        <f t="shared" si="0"/>
        <v>27568.38</v>
      </c>
      <c r="Q6" s="14"/>
    </row>
    <row r="7" spans="1:16" ht="12.75">
      <c r="A7" s="5" t="s">
        <v>0</v>
      </c>
      <c r="B7" s="6"/>
      <c r="C7" s="4">
        <f aca="true" t="shared" si="1" ref="C7:C61">D7+E7+F7+G7+H7+I7+J7+K7+L7+M7+N7+O7+P7</f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s="15" customFormat="1" ht="38.25">
      <c r="A8" s="2" t="s">
        <v>9</v>
      </c>
      <c r="B8" s="3">
        <v>210</v>
      </c>
      <c r="C8" s="4">
        <f t="shared" si="1"/>
        <v>10264737.6</v>
      </c>
      <c r="D8" s="4">
        <f aca="true" t="shared" si="2" ref="D8:P8">D10+D19</f>
        <v>10264737.6</v>
      </c>
      <c r="E8" s="4">
        <f t="shared" si="2"/>
        <v>0</v>
      </c>
      <c r="F8" s="4">
        <f t="shared" si="2"/>
        <v>0</v>
      </c>
      <c r="G8" s="4">
        <f t="shared" si="2"/>
        <v>0</v>
      </c>
      <c r="H8" s="4">
        <f t="shared" si="2"/>
        <v>0</v>
      </c>
      <c r="I8" s="4">
        <f t="shared" si="2"/>
        <v>0</v>
      </c>
      <c r="J8" s="4">
        <f t="shared" si="2"/>
        <v>0</v>
      </c>
      <c r="K8" s="4">
        <f t="shared" si="2"/>
        <v>0</v>
      </c>
      <c r="L8" s="4">
        <f t="shared" si="2"/>
        <v>0</v>
      </c>
      <c r="M8" s="4">
        <f t="shared" si="2"/>
        <v>0</v>
      </c>
      <c r="N8" s="4">
        <f t="shared" si="2"/>
        <v>0</v>
      </c>
      <c r="O8" s="4">
        <f t="shared" si="2"/>
        <v>0</v>
      </c>
      <c r="P8" s="4">
        <f t="shared" si="2"/>
        <v>0</v>
      </c>
    </row>
    <row r="9" spans="1:16" ht="12.75">
      <c r="A9" s="5" t="s">
        <v>10</v>
      </c>
      <c r="B9" s="6"/>
      <c r="C9" s="4">
        <f t="shared" si="1"/>
        <v>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5" t="s">
        <v>11</v>
      </c>
      <c r="B10" s="6">
        <v>211</v>
      </c>
      <c r="C10" s="22">
        <f t="shared" si="1"/>
        <v>7895952</v>
      </c>
      <c r="D10" s="7">
        <f aca="true" t="shared" si="3" ref="D10:P10">SUM(D11:D17)</f>
        <v>7895952</v>
      </c>
      <c r="E10" s="7">
        <f t="shared" si="3"/>
        <v>0</v>
      </c>
      <c r="F10" s="7">
        <f t="shared" si="3"/>
        <v>0</v>
      </c>
      <c r="G10" s="7">
        <f t="shared" si="3"/>
        <v>0</v>
      </c>
      <c r="H10" s="7">
        <f t="shared" si="3"/>
        <v>0</v>
      </c>
      <c r="I10" s="7">
        <f t="shared" si="3"/>
        <v>0</v>
      </c>
      <c r="J10" s="7">
        <f t="shared" si="3"/>
        <v>0</v>
      </c>
      <c r="K10" s="7">
        <f t="shared" si="3"/>
        <v>0</v>
      </c>
      <c r="L10" s="7">
        <f t="shared" si="3"/>
        <v>0</v>
      </c>
      <c r="M10" s="7">
        <f t="shared" si="3"/>
        <v>0</v>
      </c>
      <c r="N10" s="7">
        <f t="shared" si="3"/>
        <v>0</v>
      </c>
      <c r="O10" s="7">
        <f t="shared" si="3"/>
        <v>0</v>
      </c>
      <c r="P10" s="7">
        <f t="shared" si="3"/>
        <v>0</v>
      </c>
    </row>
    <row r="11" spans="1:16" ht="25.5">
      <c r="A11" s="5" t="s">
        <v>47</v>
      </c>
      <c r="B11" s="6" t="s">
        <v>48</v>
      </c>
      <c r="C11" s="4">
        <f t="shared" si="1"/>
        <v>3780000</v>
      </c>
      <c r="D11" s="8">
        <v>3780000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7"/>
    </row>
    <row r="12" spans="1:16" ht="12.75">
      <c r="A12" s="5" t="s">
        <v>49</v>
      </c>
      <c r="B12" s="6" t="s">
        <v>50</v>
      </c>
      <c r="C12" s="4">
        <f t="shared" si="1"/>
        <v>79200</v>
      </c>
      <c r="D12" s="8">
        <v>79200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7"/>
    </row>
    <row r="13" spans="1:16" ht="25.5">
      <c r="A13" s="5" t="s">
        <v>51</v>
      </c>
      <c r="B13" s="6" t="s">
        <v>52</v>
      </c>
      <c r="C13" s="4">
        <f t="shared" si="1"/>
        <v>558000</v>
      </c>
      <c r="D13" s="8">
        <v>558000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7"/>
    </row>
    <row r="14" spans="1:16" ht="25.5">
      <c r="A14" s="5" t="s">
        <v>53</v>
      </c>
      <c r="B14" s="6" t="s">
        <v>54</v>
      </c>
      <c r="C14" s="4">
        <f t="shared" si="1"/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7"/>
    </row>
    <row r="15" spans="1:16" ht="25.5">
      <c r="A15" s="5" t="s">
        <v>55</v>
      </c>
      <c r="B15" s="6" t="s">
        <v>56</v>
      </c>
      <c r="C15" s="4">
        <f t="shared" si="1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7"/>
    </row>
    <row r="16" spans="1:16" ht="38.25">
      <c r="A16" s="5" t="s">
        <v>57</v>
      </c>
      <c r="B16" s="6" t="s">
        <v>58</v>
      </c>
      <c r="C16" s="4">
        <f t="shared" si="1"/>
        <v>1008000</v>
      </c>
      <c r="D16" s="8">
        <v>1008000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7"/>
    </row>
    <row r="17" spans="1:16" ht="25.5">
      <c r="A17" s="5" t="s">
        <v>59</v>
      </c>
      <c r="B17" s="6" t="s">
        <v>60</v>
      </c>
      <c r="C17" s="4">
        <f t="shared" si="1"/>
        <v>2470752</v>
      </c>
      <c r="D17" s="8">
        <v>2470752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7"/>
    </row>
    <row r="18" spans="1:16" ht="12.75">
      <c r="A18" s="5" t="s">
        <v>12</v>
      </c>
      <c r="B18" s="6">
        <v>212</v>
      </c>
      <c r="C18" s="22">
        <f t="shared" si="1"/>
        <v>1500</v>
      </c>
      <c r="D18" s="8">
        <v>1500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</row>
    <row r="19" spans="1:16" ht="25.5">
      <c r="A19" s="5" t="s">
        <v>13</v>
      </c>
      <c r="B19" s="6">
        <v>213</v>
      </c>
      <c r="C19" s="22">
        <f t="shared" si="1"/>
        <v>2368785.6</v>
      </c>
      <c r="D19" s="7">
        <f aca="true" t="shared" si="4" ref="D19:P19">SUM(D20:D26)</f>
        <v>2368785.6</v>
      </c>
      <c r="E19" s="7">
        <f t="shared" si="4"/>
        <v>0</v>
      </c>
      <c r="F19" s="7">
        <f t="shared" si="4"/>
        <v>0</v>
      </c>
      <c r="G19" s="7">
        <f t="shared" si="4"/>
        <v>0</v>
      </c>
      <c r="H19" s="7">
        <f t="shared" si="4"/>
        <v>0</v>
      </c>
      <c r="I19" s="7">
        <f t="shared" si="4"/>
        <v>0</v>
      </c>
      <c r="J19" s="7">
        <f t="shared" si="4"/>
        <v>0</v>
      </c>
      <c r="K19" s="7">
        <f t="shared" si="4"/>
        <v>0</v>
      </c>
      <c r="L19" s="7">
        <f t="shared" si="4"/>
        <v>0</v>
      </c>
      <c r="M19" s="7">
        <f t="shared" si="4"/>
        <v>0</v>
      </c>
      <c r="N19" s="7">
        <f t="shared" si="4"/>
        <v>0</v>
      </c>
      <c r="O19" s="7">
        <f t="shared" si="4"/>
        <v>0</v>
      </c>
      <c r="P19" s="7">
        <f t="shared" si="4"/>
        <v>0</v>
      </c>
    </row>
    <row r="20" spans="1:16" ht="38.25">
      <c r="A20" s="5" t="s">
        <v>61</v>
      </c>
      <c r="B20" s="6" t="s">
        <v>62</v>
      </c>
      <c r="C20" s="4">
        <f t="shared" si="1"/>
        <v>1134000</v>
      </c>
      <c r="D20" s="8">
        <v>1134000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7"/>
    </row>
    <row r="21" spans="1:16" ht="25.5">
      <c r="A21" s="5" t="s">
        <v>64</v>
      </c>
      <c r="B21" s="6" t="s">
        <v>63</v>
      </c>
      <c r="C21" s="4">
        <f t="shared" si="1"/>
        <v>23760</v>
      </c>
      <c r="D21" s="8">
        <v>23760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7"/>
    </row>
    <row r="22" spans="1:16" ht="38.25">
      <c r="A22" s="5" t="s">
        <v>65</v>
      </c>
      <c r="B22" s="6" t="s">
        <v>66</v>
      </c>
      <c r="C22" s="4">
        <f t="shared" si="1"/>
        <v>167400</v>
      </c>
      <c r="D22" s="8">
        <v>167400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7"/>
    </row>
    <row r="23" spans="1:16" ht="38.25">
      <c r="A23" s="5" t="s">
        <v>67</v>
      </c>
      <c r="B23" s="6" t="s">
        <v>68</v>
      </c>
      <c r="C23" s="4">
        <f t="shared" si="1"/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"/>
    </row>
    <row r="24" spans="1:16" ht="38.25">
      <c r="A24" s="5" t="s">
        <v>69</v>
      </c>
      <c r="B24" s="6" t="s">
        <v>74</v>
      </c>
      <c r="C24" s="4">
        <f t="shared" si="1"/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7"/>
    </row>
    <row r="25" spans="1:16" ht="38.25">
      <c r="A25" s="5" t="s">
        <v>70</v>
      </c>
      <c r="B25" s="6" t="s">
        <v>73</v>
      </c>
      <c r="C25" s="4">
        <f t="shared" si="1"/>
        <v>302400</v>
      </c>
      <c r="D25" s="8">
        <v>302400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7"/>
    </row>
    <row r="26" spans="1:16" ht="38.25">
      <c r="A26" s="5" t="s">
        <v>71</v>
      </c>
      <c r="B26" s="6" t="s">
        <v>72</v>
      </c>
      <c r="C26" s="4">
        <f t="shared" si="1"/>
        <v>741225.6</v>
      </c>
      <c r="D26" s="8">
        <v>741225.6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7"/>
    </row>
    <row r="27" spans="1:16" s="15" customFormat="1" ht="12.75">
      <c r="A27" s="2" t="s">
        <v>14</v>
      </c>
      <c r="B27" s="3">
        <v>220</v>
      </c>
      <c r="C27" s="4">
        <f t="shared" si="1"/>
        <v>1955500</v>
      </c>
      <c r="D27" s="4">
        <f aca="true" t="shared" si="5" ref="D27:P27">D29+D30+D31+D32+D33+D34</f>
        <v>776300</v>
      </c>
      <c r="E27" s="4">
        <f t="shared" si="5"/>
        <v>1179200</v>
      </c>
      <c r="F27" s="4">
        <f t="shared" si="5"/>
        <v>0</v>
      </c>
      <c r="G27" s="4">
        <f t="shared" si="5"/>
        <v>0</v>
      </c>
      <c r="H27" s="4">
        <f t="shared" si="5"/>
        <v>0</v>
      </c>
      <c r="I27" s="4">
        <f t="shared" si="5"/>
        <v>0</v>
      </c>
      <c r="J27" s="4">
        <f t="shared" si="5"/>
        <v>0</v>
      </c>
      <c r="K27" s="4">
        <f t="shared" si="5"/>
        <v>0</v>
      </c>
      <c r="L27" s="4">
        <f t="shared" si="5"/>
        <v>0</v>
      </c>
      <c r="M27" s="4">
        <f t="shared" si="5"/>
        <v>0</v>
      </c>
      <c r="N27" s="4">
        <f t="shared" si="5"/>
        <v>0</v>
      </c>
      <c r="O27" s="4">
        <f t="shared" si="5"/>
        <v>0</v>
      </c>
      <c r="P27" s="4">
        <f t="shared" si="5"/>
        <v>0</v>
      </c>
    </row>
    <row r="28" spans="1:16" ht="12.75">
      <c r="A28" s="5" t="s">
        <v>10</v>
      </c>
      <c r="B28" s="6"/>
      <c r="C28" s="4">
        <f t="shared" si="1"/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2.75">
      <c r="A29" s="5" t="s">
        <v>15</v>
      </c>
      <c r="B29" s="6">
        <v>221</v>
      </c>
      <c r="C29" s="22">
        <f t="shared" si="1"/>
        <v>84000</v>
      </c>
      <c r="D29" s="8">
        <v>84000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7"/>
    </row>
    <row r="30" spans="1:16" ht="12.75">
      <c r="A30" s="5" t="s">
        <v>16</v>
      </c>
      <c r="B30" s="6">
        <v>222</v>
      </c>
      <c r="C30" s="22">
        <f t="shared" si="1"/>
        <v>14700</v>
      </c>
      <c r="D30" s="8">
        <v>14700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7"/>
    </row>
    <row r="31" spans="1:16" ht="12.75">
      <c r="A31" s="5" t="s">
        <v>17</v>
      </c>
      <c r="B31" s="6">
        <v>223</v>
      </c>
      <c r="C31" s="22">
        <f t="shared" si="1"/>
        <v>580000</v>
      </c>
      <c r="D31" s="8"/>
      <c r="E31" s="8">
        <v>580000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7"/>
    </row>
    <row r="32" spans="1:16" ht="25.5">
      <c r="A32" s="5" t="s">
        <v>18</v>
      </c>
      <c r="B32" s="6">
        <v>224</v>
      </c>
      <c r="C32" s="22">
        <f t="shared" si="1"/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7"/>
    </row>
    <row r="33" spans="1:16" ht="25.5">
      <c r="A33" s="5" t="s">
        <v>19</v>
      </c>
      <c r="B33" s="6">
        <v>225</v>
      </c>
      <c r="C33" s="22">
        <f t="shared" si="1"/>
        <v>846000</v>
      </c>
      <c r="D33" s="8">
        <v>250000</v>
      </c>
      <c r="E33" s="8">
        <f>48000+500000+48000</f>
        <v>596000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7"/>
    </row>
    <row r="34" spans="1:16" ht="12.75">
      <c r="A34" s="5" t="s">
        <v>20</v>
      </c>
      <c r="B34" s="6">
        <v>226</v>
      </c>
      <c r="C34" s="22">
        <f t="shared" si="1"/>
        <v>430800</v>
      </c>
      <c r="D34" s="7">
        <f>SUM(D35:D37)</f>
        <v>427600</v>
      </c>
      <c r="E34" s="7">
        <f aca="true" t="shared" si="6" ref="E34:P34">SUM(E35:E37)</f>
        <v>3200</v>
      </c>
      <c r="F34" s="7">
        <f t="shared" si="6"/>
        <v>0</v>
      </c>
      <c r="G34" s="7">
        <f t="shared" si="6"/>
        <v>0</v>
      </c>
      <c r="H34" s="7">
        <f t="shared" si="6"/>
        <v>0</v>
      </c>
      <c r="I34" s="7">
        <f t="shared" si="6"/>
        <v>0</v>
      </c>
      <c r="J34" s="7">
        <f t="shared" si="6"/>
        <v>0</v>
      </c>
      <c r="K34" s="7">
        <f t="shared" si="6"/>
        <v>0</v>
      </c>
      <c r="L34" s="7">
        <f t="shared" si="6"/>
        <v>0</v>
      </c>
      <c r="M34" s="7">
        <f t="shared" si="6"/>
        <v>0</v>
      </c>
      <c r="N34" s="7">
        <f t="shared" si="6"/>
        <v>0</v>
      </c>
      <c r="O34" s="7">
        <f t="shared" si="6"/>
        <v>0</v>
      </c>
      <c r="P34" s="7">
        <f t="shared" si="6"/>
        <v>0</v>
      </c>
    </row>
    <row r="35" spans="1:16" ht="12.75">
      <c r="A35" s="5" t="s">
        <v>20</v>
      </c>
      <c r="B35" s="6">
        <v>226</v>
      </c>
      <c r="C35" s="4">
        <f t="shared" si="1"/>
        <v>265200</v>
      </c>
      <c r="D35" s="7">
        <v>262000</v>
      </c>
      <c r="E35" s="7">
        <v>3200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5.5">
      <c r="A36" s="5" t="s">
        <v>21</v>
      </c>
      <c r="B36" s="6" t="s">
        <v>22</v>
      </c>
      <c r="C36" s="4">
        <f t="shared" si="1"/>
        <v>130000</v>
      </c>
      <c r="D36" s="8">
        <v>130000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7"/>
    </row>
    <row r="37" spans="1:16" ht="12.75">
      <c r="A37" s="5" t="s">
        <v>23</v>
      </c>
      <c r="B37" s="6" t="s">
        <v>24</v>
      </c>
      <c r="C37" s="4">
        <f t="shared" si="1"/>
        <v>35600</v>
      </c>
      <c r="D37" s="8">
        <v>35600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7"/>
    </row>
    <row r="38" spans="1:16" ht="12.75">
      <c r="A38" s="5" t="s">
        <v>25</v>
      </c>
      <c r="B38" s="6">
        <v>290</v>
      </c>
      <c r="C38" s="4">
        <f t="shared" si="1"/>
        <v>98380</v>
      </c>
      <c r="D38" s="7">
        <f>SUM(D46:D50)</f>
        <v>21900</v>
      </c>
      <c r="E38" s="7">
        <f aca="true" t="shared" si="7" ref="E38:P38">SUM(E46:E50)+E40</f>
        <v>76480</v>
      </c>
      <c r="F38" s="7">
        <f t="shared" si="7"/>
        <v>0</v>
      </c>
      <c r="G38" s="7">
        <f t="shared" si="7"/>
        <v>0</v>
      </c>
      <c r="H38" s="7">
        <f t="shared" si="7"/>
        <v>0</v>
      </c>
      <c r="I38" s="7">
        <f t="shared" si="7"/>
        <v>0</v>
      </c>
      <c r="J38" s="7">
        <f t="shared" si="7"/>
        <v>0</v>
      </c>
      <c r="K38" s="7">
        <f t="shared" si="7"/>
        <v>0</v>
      </c>
      <c r="L38" s="7">
        <f t="shared" si="7"/>
        <v>0</v>
      </c>
      <c r="M38" s="7">
        <f t="shared" si="7"/>
        <v>0</v>
      </c>
      <c r="N38" s="7">
        <f t="shared" si="7"/>
        <v>0</v>
      </c>
      <c r="O38" s="7">
        <f t="shared" si="7"/>
        <v>0</v>
      </c>
      <c r="P38" s="7">
        <f t="shared" si="7"/>
        <v>0</v>
      </c>
    </row>
    <row r="39" spans="1:16" ht="12.75">
      <c r="A39" s="5" t="s">
        <v>10</v>
      </c>
      <c r="B39" s="6"/>
      <c r="C39" s="4">
        <f t="shared" si="1"/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2.75">
      <c r="A40" s="5" t="s">
        <v>26</v>
      </c>
      <c r="B40" s="6">
        <v>290</v>
      </c>
      <c r="C40" s="22">
        <f t="shared" si="1"/>
        <v>98380</v>
      </c>
      <c r="D40" s="19">
        <f>SUM(D42:D50)</f>
        <v>21900</v>
      </c>
      <c r="E40" s="19">
        <f aca="true" t="shared" si="8" ref="E40:P40">SUM(E42:E50)</f>
        <v>76480</v>
      </c>
      <c r="F40" s="19">
        <f t="shared" si="8"/>
        <v>0</v>
      </c>
      <c r="G40" s="19">
        <f t="shared" si="8"/>
        <v>0</v>
      </c>
      <c r="H40" s="19">
        <f t="shared" si="8"/>
        <v>0</v>
      </c>
      <c r="I40" s="19">
        <f t="shared" si="8"/>
        <v>0</v>
      </c>
      <c r="J40" s="19">
        <f t="shared" si="8"/>
        <v>0</v>
      </c>
      <c r="K40" s="19">
        <f t="shared" si="8"/>
        <v>0</v>
      </c>
      <c r="L40" s="19">
        <f t="shared" si="8"/>
        <v>0</v>
      </c>
      <c r="M40" s="19">
        <f t="shared" si="8"/>
        <v>0</v>
      </c>
      <c r="N40" s="19">
        <f t="shared" si="8"/>
        <v>0</v>
      </c>
      <c r="O40" s="19">
        <f t="shared" si="8"/>
        <v>0</v>
      </c>
      <c r="P40" s="19">
        <f t="shared" si="8"/>
        <v>0</v>
      </c>
    </row>
    <row r="41" spans="1:16" ht="12.75">
      <c r="A41" s="5" t="s">
        <v>0</v>
      </c>
      <c r="B41" s="6"/>
      <c r="C41" s="4">
        <f t="shared" si="1"/>
        <v>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2.75">
      <c r="A42" s="5" t="s">
        <v>27</v>
      </c>
      <c r="B42" s="6" t="s">
        <v>28</v>
      </c>
      <c r="C42" s="4">
        <f t="shared" si="1"/>
        <v>47100</v>
      </c>
      <c r="D42" s="8"/>
      <c r="E42" s="8">
        <v>47100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7"/>
    </row>
    <row r="43" spans="1:16" ht="12.75">
      <c r="A43" s="5" t="s">
        <v>29</v>
      </c>
      <c r="B43" s="6" t="s">
        <v>30</v>
      </c>
      <c r="C43" s="4">
        <f t="shared" si="1"/>
        <v>20780</v>
      </c>
      <c r="D43" s="9"/>
      <c r="E43" s="8">
        <v>20780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</row>
    <row r="44" spans="1:16" ht="12.75">
      <c r="A44" s="10" t="s">
        <v>31</v>
      </c>
      <c r="B44" s="6" t="s">
        <v>32</v>
      </c>
      <c r="C44" s="4">
        <f t="shared" si="1"/>
        <v>8600</v>
      </c>
      <c r="D44" s="8"/>
      <c r="E44" s="8">
        <v>8600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7"/>
    </row>
    <row r="45" spans="1:16" ht="12.75">
      <c r="A45" s="10" t="s">
        <v>33</v>
      </c>
      <c r="B45" s="6">
        <v>290</v>
      </c>
      <c r="C45" s="4">
        <f t="shared" si="1"/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7"/>
    </row>
    <row r="46" spans="1:16" ht="38.25">
      <c r="A46" s="10" t="s">
        <v>80</v>
      </c>
      <c r="B46" s="6">
        <v>290</v>
      </c>
      <c r="C46" s="4">
        <f t="shared" si="1"/>
        <v>19400</v>
      </c>
      <c r="D46" s="8">
        <v>19400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7"/>
    </row>
    <row r="47" spans="1:16" ht="25.5">
      <c r="A47" s="10" t="s">
        <v>92</v>
      </c>
      <c r="B47" s="6">
        <v>290</v>
      </c>
      <c r="C47" s="4">
        <f t="shared" si="1"/>
        <v>2500</v>
      </c>
      <c r="D47" s="8">
        <v>2500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7"/>
    </row>
    <row r="48" spans="1:16" ht="12.75">
      <c r="A48" s="10" t="s">
        <v>75</v>
      </c>
      <c r="B48" s="6">
        <v>290</v>
      </c>
      <c r="C48" s="4">
        <f t="shared" si="1"/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7"/>
    </row>
    <row r="49" spans="1:16" ht="12.75">
      <c r="A49" s="10" t="s">
        <v>75</v>
      </c>
      <c r="B49" s="6">
        <v>290</v>
      </c>
      <c r="C49" s="4">
        <f t="shared" si="1"/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7"/>
    </row>
    <row r="50" spans="1:16" ht="12.75">
      <c r="A50" s="10" t="s">
        <v>75</v>
      </c>
      <c r="B50" s="6">
        <v>290</v>
      </c>
      <c r="C50" s="4">
        <f t="shared" si="1"/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7"/>
    </row>
    <row r="51" spans="1:16" s="15" customFormat="1" ht="25.5">
      <c r="A51" s="2" t="s">
        <v>34</v>
      </c>
      <c r="B51" s="3">
        <v>300</v>
      </c>
      <c r="C51" s="22">
        <f t="shared" si="1"/>
        <v>1738359.69</v>
      </c>
      <c r="D51" s="4">
        <f>SUM(D53+D54)</f>
        <v>1694240</v>
      </c>
      <c r="E51" s="4">
        <f aca="true" t="shared" si="9" ref="E51:P51">SUM(E53+E54)</f>
        <v>32000</v>
      </c>
      <c r="F51" s="4">
        <f t="shared" si="9"/>
        <v>0</v>
      </c>
      <c r="G51" s="4">
        <f t="shared" si="9"/>
        <v>0</v>
      </c>
      <c r="H51" s="4">
        <f t="shared" si="9"/>
        <v>0</v>
      </c>
      <c r="I51" s="4">
        <f t="shared" si="9"/>
        <v>0</v>
      </c>
      <c r="J51" s="4">
        <f t="shared" si="9"/>
        <v>0</v>
      </c>
      <c r="K51" s="4">
        <f t="shared" si="9"/>
        <v>12119.69</v>
      </c>
      <c r="L51" s="4">
        <f t="shared" si="9"/>
        <v>0</v>
      </c>
      <c r="M51" s="4">
        <f t="shared" si="9"/>
        <v>0</v>
      </c>
      <c r="N51" s="4">
        <f t="shared" si="9"/>
        <v>0</v>
      </c>
      <c r="O51" s="4">
        <f t="shared" si="9"/>
        <v>0</v>
      </c>
      <c r="P51" s="4">
        <f t="shared" si="9"/>
        <v>0</v>
      </c>
    </row>
    <row r="52" spans="1:16" ht="12.75">
      <c r="A52" s="5" t="s">
        <v>10</v>
      </c>
      <c r="B52" s="6"/>
      <c r="C52" s="22">
        <f t="shared" si="1"/>
        <v>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35</v>
      </c>
      <c r="B53" s="6">
        <v>310</v>
      </c>
      <c r="C53" s="22">
        <f t="shared" si="1"/>
        <v>29119.690000000002</v>
      </c>
      <c r="D53" s="8"/>
      <c r="E53" s="8">
        <v>17000</v>
      </c>
      <c r="F53" s="8"/>
      <c r="G53" s="8"/>
      <c r="H53" s="8"/>
      <c r="I53" s="8"/>
      <c r="J53" s="8"/>
      <c r="K53" s="8">
        <v>12119.69</v>
      </c>
      <c r="L53" s="8"/>
      <c r="M53" s="8"/>
      <c r="N53" s="8"/>
      <c r="O53" s="8"/>
      <c r="P53" s="7"/>
    </row>
    <row r="54" spans="1:16" ht="25.5">
      <c r="A54" s="5" t="s">
        <v>36</v>
      </c>
      <c r="B54" s="6">
        <v>340</v>
      </c>
      <c r="C54" s="22">
        <f t="shared" si="1"/>
        <v>1709240</v>
      </c>
      <c r="D54" s="7">
        <f>SUM(D55:D59)</f>
        <v>1694240</v>
      </c>
      <c r="E54" s="7">
        <f aca="true" t="shared" si="10" ref="E54:P54">SUM(E55:E59)</f>
        <v>15000</v>
      </c>
      <c r="F54" s="7">
        <f t="shared" si="10"/>
        <v>0</v>
      </c>
      <c r="G54" s="7">
        <f t="shared" si="10"/>
        <v>0</v>
      </c>
      <c r="H54" s="7">
        <f t="shared" si="10"/>
        <v>0</v>
      </c>
      <c r="I54" s="7">
        <f t="shared" si="10"/>
        <v>0</v>
      </c>
      <c r="J54" s="7">
        <f t="shared" si="10"/>
        <v>0</v>
      </c>
      <c r="K54" s="7">
        <f t="shared" si="10"/>
        <v>0</v>
      </c>
      <c r="L54" s="7">
        <f t="shared" si="10"/>
        <v>0</v>
      </c>
      <c r="M54" s="7">
        <f t="shared" si="10"/>
        <v>0</v>
      </c>
      <c r="N54" s="7">
        <f t="shared" si="10"/>
        <v>0</v>
      </c>
      <c r="O54" s="7">
        <f t="shared" si="10"/>
        <v>0</v>
      </c>
      <c r="P54" s="7">
        <f t="shared" si="10"/>
        <v>0</v>
      </c>
    </row>
    <row r="55" spans="1:16" ht="38.25">
      <c r="A55" s="5" t="s">
        <v>37</v>
      </c>
      <c r="B55" s="6" t="s">
        <v>38</v>
      </c>
      <c r="C55" s="4">
        <f t="shared" si="1"/>
        <v>39800</v>
      </c>
      <c r="D55" s="8">
        <v>39800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7"/>
    </row>
    <row r="56" spans="1:16" ht="12.75">
      <c r="A56" s="5" t="s">
        <v>39</v>
      </c>
      <c r="B56" s="6" t="s">
        <v>40</v>
      </c>
      <c r="C56" s="4">
        <f t="shared" si="1"/>
        <v>1309440</v>
      </c>
      <c r="D56" s="8">
        <v>1309440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7"/>
    </row>
    <row r="57" spans="1:16" ht="25.5">
      <c r="A57" s="5" t="s">
        <v>41</v>
      </c>
      <c r="B57" s="6" t="s">
        <v>42</v>
      </c>
      <c r="C57" s="4">
        <f t="shared" si="1"/>
        <v>171000</v>
      </c>
      <c r="D57" s="8">
        <v>171000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7"/>
    </row>
    <row r="58" spans="1:16" ht="25.5">
      <c r="A58" s="5" t="s">
        <v>43</v>
      </c>
      <c r="B58" s="6" t="s">
        <v>44</v>
      </c>
      <c r="C58" s="4">
        <f t="shared" si="1"/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7"/>
    </row>
    <row r="59" spans="1:16" ht="25.5">
      <c r="A59" s="5" t="s">
        <v>45</v>
      </c>
      <c r="B59" s="6" t="s">
        <v>46</v>
      </c>
      <c r="C59" s="4">
        <f t="shared" si="1"/>
        <v>189000</v>
      </c>
      <c r="D59" s="8">
        <v>174000</v>
      </c>
      <c r="E59" s="8">
        <v>15000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7"/>
    </row>
    <row r="60" spans="1:16" ht="12.75">
      <c r="A60" s="16" t="s">
        <v>76</v>
      </c>
      <c r="B60" s="18" t="s">
        <v>77</v>
      </c>
      <c r="C60" s="4">
        <f>D60+E60+F60+G60+H60+I60+J60+K60+L60+M60+N60+O60+P60</f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7"/>
    </row>
    <row r="61" spans="1:16" ht="25.5">
      <c r="A61" s="16" t="s">
        <v>91</v>
      </c>
      <c r="B61" s="18"/>
      <c r="C61" s="4">
        <f t="shared" si="1"/>
        <v>27568.38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>
        <v>27568.38</v>
      </c>
    </row>
  </sheetData>
  <sheetProtection/>
  <mergeCells count="4">
    <mergeCell ref="B2:P2"/>
    <mergeCell ref="A4:A5"/>
    <mergeCell ref="B4:B5"/>
    <mergeCell ref="C4:P4"/>
  </mergeCells>
  <printOptions/>
  <pageMargins left="0" right="0" top="0.3937007874015748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Турович В.К.</dc:creator>
  <cp:keywords/>
  <dc:description/>
  <cp:lastModifiedBy>Бухгалтерия</cp:lastModifiedBy>
  <cp:lastPrinted>2016-04-18T12:51:34Z</cp:lastPrinted>
  <dcterms:created xsi:type="dcterms:W3CDTF">2011-12-26T05:24:51Z</dcterms:created>
  <dcterms:modified xsi:type="dcterms:W3CDTF">2016-04-26T13:06:55Z</dcterms:modified>
  <cp:category/>
  <cp:version/>
  <cp:contentType/>
  <cp:contentStatus/>
</cp:coreProperties>
</file>